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Calculator!$A$1:$J$27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<sst xmlns="http://schemas.openxmlformats.org/spreadsheetml/2006/main" count="46" uniqueCount="43">
  <si>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 xml:space="preserve">HOW TO USE: GAS FLOW CONVERSION: ACTUAL TO NM³/H, SM³/H AND SCFM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</si>
  <si>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</si>
  <si>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</si>
  <si>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</si>
  <si>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</si>
  <si>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actual flow, line pressure (gauge), temperature and Z for each line.</t>
  </si>
  <si>
    <t xml:space="preserve">2. Adjust atmospheric pressure for site altitude if needed.</t>
  </si>
  <si>
    <t xml:space="preserve">3. Read Nm³/h, Sm³/h, SCFM and ACFM.</t>
  </si>
  <si>
    <t xml:space="preserve">What the formulas do</t>
  </si>
  <si>
    <t xml:space="preserve">• Nm³/h = Q × (P + Patm) ÷ 1.01325 × 273.15 ÷ T(K) ÷ Z.</t>
  </si>
  <si>
    <t xml:space="preserve">• Sm³/h = Nm³/h × 288.15 ÷ 273.15.</t>
  </si>
  <si>
    <t xml:space="preserve">• SCFM = Nm³/h × 288.706 ÷ 273.15 × 0.588578.</t>
  </si>
  <si>
    <t xml:space="preserve">Sheet "Calculator" holds a worked example: overwrite the yellow cells with your own data.</t>
  </si>
  <si>
    <t xml:space="preserve">Basis: Ideal gas relation with compressibility: Q_ref = Q × (P_abs ÷ P_ref) × (T_ref ÷ T) × (Z_ref ÷ Z), Z_ref taken as 1. Normal 0 °C, 1.01325 bar a; standard 15 °C, 1.01325 bar a; US standard 60 °F, 14.696 psia.</t>
  </si>
  <si>
    <t xml:space="preserve">More free templates, calculators and tools: https://instrumentationblog.in/downloads/templates/</t>
  </si>
  <si>
    <t xml:space="preserve">GAS FLOW CONVERSION: ACTUAL TO NM³/H, SM³/H AND SCFM</t>
  </si>
  <si>
    <t xml:space="preserve">Project: Gas flow units</t>
  </si>
  <si>
    <t xml:space="preserve">Calc no: CALC FT 004      Rev: 0</t>
  </si>
  <si>
    <t xml:space="preserve">Yellow cells: enter data. Grey cells: calculated automatically. Free template from instrumentationblog.in</t>
  </si>
  <si>
    <t xml:space="preserve">Reference data</t>
  </si>
  <si>
    <t xml:space="preserve">Atmospheric pressure (bar a)</t>
  </si>
  <si>
    <t xml:space="preserve">Reference Z</t>
  </si>
  <si>
    <t xml:space="preserve">Taken as 1 at reference conditions</t>
  </si>
  <si>
    <t xml:space="preserve">Conversions</t>
  </si>
  <si>
    <t xml:space="preserve">Line</t>
  </si>
  <si>
    <t xml:space="preserve">Actual flow (m³/h)</t>
  </si>
  <si>
    <t xml:space="preserve">Pressure (bar g)</t>
  </si>
  <si>
    <t xml:space="preserve">Temp. (°C)</t>
  </si>
  <si>
    <t xml:space="preserve">Z</t>
  </si>
  <si>
    <t xml:space="preserve">Nm³/h (0 °C)</t>
  </si>
  <si>
    <t xml:space="preserve">Sm³/h (15 °C)</t>
  </si>
  <si>
    <t xml:space="preserve">SCFM (60 °F)</t>
  </si>
  <si>
    <t xml:space="preserve">ACFM</t>
  </si>
  <si>
    <t xml:space="preserve">Remarks</t>
  </si>
  <si>
    <t xml:space="preserve">Compressor discharge</t>
  </si>
  <si>
    <t xml:space="preserve">Fuel gas header</t>
  </si>
  <si>
    <t xml:space="preserve">Nitrogen line</t>
  </si>
  <si>
    <t xml:space="preserve">Always state which reference conditions are used. Nm³ and Sm³ differ by about 5.5 %. 1 m³/h = 0.588578 ft³/min.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</si>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</sst>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0.00"/>
    <numFmt numFmtId="167" formatCode="0.0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CE6F1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2" customFormat="false" ht="15" hidden="false" customHeight="false" outlineLevel="0" collapsed="false">
      <c r="B12" s="2" t="s">
        <v>8</v>
      </c>
    </row>
    <row r="13" customFormat="false" ht="15" hidden="false" customHeight="true" outlineLevel="0" collapsed="false">
      <c r="B13" s="6" t="s">
        <v>9</v>
      </c>
    </row>
    <row r="14" customFormat="false" ht="15" hidden="false" customHeight="true" outlineLevel="0" collapsed="false">
      <c r="B14" s="6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0"/>
    <col collapsed="false" customWidth="true" hidden="false" outlineLevel="0" max="4" min="3" style="0" width="9"/>
    <col collapsed="false" customWidth="true" hidden="false" outlineLevel="0" max="5" min="5" style="0" width="8"/>
    <col collapsed="false" customWidth="true" hidden="false" outlineLevel="0" max="8" min="6" style="0" width="11"/>
    <col collapsed="false" customWidth="true" hidden="false" outlineLevel="0" max="9" min="9" style="0" width="9"/>
    <col collapsed="false" customWidth="true" hidden="false" outlineLevel="0" max="10" min="10" style="0" width="10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0"/>
      <c r="F2" s="11" t="s">
        <v>17</v>
      </c>
      <c r="G2" s="11"/>
      <c r="H2" s="11"/>
      <c r="I2" s="11"/>
      <c r="J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</row>
    <row r="6" customFormat="false" ht="15" hidden="false" customHeight="true" outlineLevel="0" collapsed="false">
      <c r="A6" s="14" t="s">
        <v>20</v>
      </c>
      <c r="B6" s="14"/>
      <c r="C6" s="15" t="n">
        <v>1.01325</v>
      </c>
      <c r="D6" s="15"/>
      <c r="E6" s="15"/>
      <c r="F6" s="14" t="s">
        <v>21</v>
      </c>
      <c r="G6" s="14"/>
      <c r="H6" s="15" t="s">
        <v>22</v>
      </c>
      <c r="I6" s="15"/>
      <c r="J6" s="15"/>
    </row>
    <row r="8" customFormat="false" ht="15" hidden="false" customHeight="false" outlineLevel="0" collapsed="false">
      <c r="A8" s="13" t="s">
        <v>23</v>
      </c>
      <c r="B8" s="13"/>
      <c r="C8" s="13"/>
      <c r="D8" s="13"/>
      <c r="E8" s="13"/>
      <c r="F8" s="13"/>
      <c r="G8" s="13"/>
      <c r="H8" s="13"/>
      <c r="I8" s="13"/>
      <c r="J8" s="13"/>
    </row>
    <row r="9" customFormat="false" ht="45" hidden="false" customHeight="true" outlineLevel="0" collapsed="false">
      <c r="A9" s="16" t="s">
        <v>24</v>
      </c>
      <c r="B9" s="16" t="s">
        <v>25</v>
      </c>
      <c r="C9" s="16" t="s">
        <v>26</v>
      </c>
      <c r="D9" s="16" t="s">
        <v>27</v>
      </c>
      <c r="E9" s="16" t="s">
        <v>28</v>
      </c>
      <c r="F9" s="16" t="s">
        <v>29</v>
      </c>
      <c r="G9" s="16" t="s">
        <v>30</v>
      </c>
      <c r="H9" s="16" t="s">
        <v>31</v>
      </c>
      <c r="I9" s="16" t="s">
        <v>32</v>
      </c>
      <c r="J9" s="16" t="s">
        <v>33</v>
      </c>
    </row>
    <row r="10" customFormat="false" ht="22.35" hidden="false" customHeight="false" outlineLevel="0" collapsed="false">
      <c r="A10" s="17" t="s">
        <v>34</v>
      </c>
      <c r="B10" s="18" t="n">
        <v>500</v>
      </c>
      <c r="C10" s="19" t="n">
        <v>6</v>
      </c>
      <c r="D10" s="18" t="n">
        <v>40</v>
      </c>
      <c r="E10" s="20" t="n">
        <v>1</v>
      </c>
      <c r="F10" s="21" t="n">
        <f aca="false">IF(OR(B10="",C10="",D10=""),"",B10*(C10+$C$6)/1.01325*273.15/(D10+273.15)/IF(E10="",1,E10))</f>
        <v>3018.7107485564</v>
      </c>
      <c r="G10" s="21" t="n">
        <f aca="false">IF(F10="","",F10*288.15/273.15)</f>
        <v>3184.48289290326</v>
      </c>
      <c r="H10" s="21" t="n">
        <f aca="false">IF(F10="","",F10*288.7056/273.15*0.588578)</f>
        <v>1877.93055890819</v>
      </c>
      <c r="I10" s="21" t="n">
        <f aca="false">IF(B10="","",B10*0.588578)</f>
        <v>294.289</v>
      </c>
      <c r="J10" s="22"/>
    </row>
    <row r="11" customFormat="false" ht="15" hidden="false" customHeight="false" outlineLevel="0" collapsed="false">
      <c r="A11" s="17" t="s">
        <v>35</v>
      </c>
      <c r="B11" s="18" t="n">
        <v>1200</v>
      </c>
      <c r="C11" s="19" t="n">
        <v>3.5</v>
      </c>
      <c r="D11" s="18" t="n">
        <v>25</v>
      </c>
      <c r="E11" s="20" t="n">
        <v>0.99</v>
      </c>
      <c r="F11" s="21" t="n">
        <f aca="false">IF(OR(B11="",C11="",D11=""),"",B11*(C11+$C$6)/1.01325*273.15/(D11+273.15)/IF(E11="",1,E11))</f>
        <v>4946.3543002543</v>
      </c>
      <c r="G11" s="21" t="n">
        <f aca="false">IF(F11="","",F11*288.15/273.15)</f>
        <v>5217.98276265157</v>
      </c>
      <c r="H11" s="21" t="n">
        <f aca="false">IF(F11="","",F11*288.7056/273.15*0.588578)</f>
        <v>3077.11161133163</v>
      </c>
      <c r="I11" s="21" t="n">
        <f aca="false">IF(B11="","",B11*0.588578)</f>
        <v>706.2936</v>
      </c>
      <c r="J11" s="22"/>
    </row>
    <row r="12" customFormat="false" ht="15" hidden="false" customHeight="false" outlineLevel="0" collapsed="false">
      <c r="A12" s="17" t="s">
        <v>36</v>
      </c>
      <c r="B12" s="18" t="n">
        <v>80</v>
      </c>
      <c r="C12" s="19" t="n">
        <v>8</v>
      </c>
      <c r="D12" s="18" t="n">
        <v>20</v>
      </c>
      <c r="E12" s="20" t="n">
        <v>1</v>
      </c>
      <c r="F12" s="21" t="n">
        <f aca="false">IF(OR(B12="",C12="",D12=""),"",B12*(C12+$C$6)/1.01325*273.15/(D12+273.15)/IF(E12="",1,E12))</f>
        <v>663.080258551003</v>
      </c>
      <c r="G12" s="21" t="n">
        <f aca="false">IF(F12="","",F12*288.15/273.15)</f>
        <v>699.493232661437</v>
      </c>
      <c r="H12" s="21" t="n">
        <f aca="false">IF(F12="","",F12*288.7056/273.15*0.588578)</f>
        <v>412.500164561033</v>
      </c>
      <c r="I12" s="21" t="n">
        <f aca="false">IF(B12="","",B12*0.588578)</f>
        <v>47.08624</v>
      </c>
      <c r="J12" s="22"/>
    </row>
    <row r="13" customFormat="false" ht="15" hidden="false" customHeight="false" outlineLevel="0" collapsed="false">
      <c r="A13" s="17"/>
      <c r="B13" s="18"/>
      <c r="C13" s="19"/>
      <c r="D13" s="18"/>
      <c r="E13" s="20"/>
      <c r="F13" s="21" t="str">
        <f aca="false">IF(OR(B13="",C13="",D13=""),"",B13*(C13+$C$6)/1.01325*273.15/(D13+273.15)/IF(E13="",1,E13))</f>
        <v/>
      </c>
      <c r="G13" s="21" t="str">
        <f aca="false">IF(F13="","",F13*288.15/273.15)</f>
        <v/>
      </c>
      <c r="H13" s="21" t="str">
        <f aca="false">IF(F13="","",F13*288.7056/273.15*0.588578)</f>
        <v/>
      </c>
      <c r="I13" s="21" t="str">
        <f aca="false">IF(B13="","",B13*0.588578)</f>
        <v/>
      </c>
      <c r="J13" s="22"/>
    </row>
    <row r="14" customFormat="false" ht="15" hidden="false" customHeight="false" outlineLevel="0" collapsed="false">
      <c r="A14" s="17"/>
      <c r="B14" s="18"/>
      <c r="C14" s="19"/>
      <c r="D14" s="18"/>
      <c r="E14" s="20"/>
      <c r="F14" s="21" t="str">
        <f aca="false">IF(OR(B14="",C14="",D14=""),"",B14*(C14+$C$6)/1.01325*273.15/(D14+273.15)/IF(E14="",1,E14))</f>
        <v/>
      </c>
      <c r="G14" s="21" t="str">
        <f aca="false">IF(F14="","",F14*288.15/273.15)</f>
        <v/>
      </c>
      <c r="H14" s="21" t="str">
        <f aca="false">IF(F14="","",F14*288.7056/273.15*0.588578)</f>
        <v/>
      </c>
      <c r="I14" s="21" t="str">
        <f aca="false">IF(B14="","",B14*0.588578)</f>
        <v/>
      </c>
      <c r="J14" s="22"/>
    </row>
    <row r="15" customFormat="false" ht="15" hidden="false" customHeight="false" outlineLevel="0" collapsed="false">
      <c r="A15" s="17"/>
      <c r="B15" s="18"/>
      <c r="C15" s="19"/>
      <c r="D15" s="18"/>
      <c r="E15" s="20"/>
      <c r="F15" s="21" t="str">
        <f aca="false">IF(OR(B15="",C15="",D15=""),"",B15*(C15+$C$6)/1.01325*273.15/(D15+273.15)/IF(E15="",1,E15))</f>
        <v/>
      </c>
      <c r="G15" s="21" t="str">
        <f aca="false">IF(F15="","",F15*288.15/273.15)</f>
        <v/>
      </c>
      <c r="H15" s="21" t="str">
        <f aca="false">IF(F15="","",F15*288.7056/273.15*0.588578)</f>
        <v/>
      </c>
      <c r="I15" s="21" t="str">
        <f aca="false">IF(B15="","",B15*0.588578)</f>
        <v/>
      </c>
      <c r="J15" s="22"/>
    </row>
    <row r="16" customFormat="false" ht="15" hidden="false" customHeight="false" outlineLevel="0" collapsed="false">
      <c r="A16" s="17"/>
      <c r="B16" s="18"/>
      <c r="C16" s="19"/>
      <c r="D16" s="18"/>
      <c r="E16" s="20"/>
      <c r="F16" s="21" t="str">
        <f aca="false">IF(OR(B16="",C16="",D16=""),"",B16*(C16+$C$6)/1.01325*273.15/(D16+273.15)/IF(E16="",1,E16))</f>
        <v/>
      </c>
      <c r="G16" s="21" t="str">
        <f aca="false">IF(F16="","",F16*288.15/273.15)</f>
        <v/>
      </c>
      <c r="H16" s="21" t="str">
        <f aca="false">IF(F16="","",F16*288.7056/273.15*0.588578)</f>
        <v/>
      </c>
      <c r="I16" s="21" t="str">
        <f aca="false">IF(B16="","",B16*0.588578)</f>
        <v/>
      </c>
      <c r="J16" s="22"/>
    </row>
    <row r="17" customFormat="false" ht="15" hidden="false" customHeight="false" outlineLevel="0" collapsed="false">
      <c r="A17" s="17"/>
      <c r="B17" s="18"/>
      <c r="C17" s="19"/>
      <c r="D17" s="18"/>
      <c r="E17" s="20"/>
      <c r="F17" s="21" t="str">
        <f aca="false">IF(OR(B17="",C17="",D17=""),"",B17*(C17+$C$6)/1.01325*273.15/(D17+273.15)/IF(E17="",1,E17))</f>
        <v/>
      </c>
      <c r="G17" s="21" t="str">
        <f aca="false">IF(F17="","",F17*288.15/273.15)</f>
        <v/>
      </c>
      <c r="H17" s="21" t="str">
        <f aca="false">IF(F17="","",F17*288.7056/273.15*0.588578)</f>
        <v/>
      </c>
      <c r="I17" s="21" t="str">
        <f aca="false">IF(B17="","",B17*0.588578)</f>
        <v/>
      </c>
      <c r="J17" s="22"/>
    </row>
    <row r="18" customFormat="false" ht="15" hidden="false" customHeight="false" outlineLevel="0" collapsed="false">
      <c r="A18" s="17"/>
      <c r="B18" s="18"/>
      <c r="C18" s="19"/>
      <c r="D18" s="18"/>
      <c r="E18" s="20"/>
      <c r="F18" s="21" t="str">
        <f aca="false">IF(OR(B18="",C18="",D18=""),"",B18*(C18+$C$6)/1.01325*273.15/(D18+273.15)/IF(E18="",1,E18))</f>
        <v/>
      </c>
      <c r="G18" s="21" t="str">
        <f aca="false">IF(F18="","",F18*288.15/273.15)</f>
        <v/>
      </c>
      <c r="H18" s="21" t="str">
        <f aca="false">IF(F18="","",F18*288.7056/273.15*0.588578)</f>
        <v/>
      </c>
      <c r="I18" s="21" t="str">
        <f aca="false">IF(B18="","",B18*0.588578)</f>
        <v/>
      </c>
      <c r="J18" s="22"/>
    </row>
    <row r="19" customFormat="false" ht="15" hidden="false" customHeight="false" outlineLevel="0" collapsed="false">
      <c r="A19" s="17"/>
      <c r="B19" s="18"/>
      <c r="C19" s="19"/>
      <c r="D19" s="18"/>
      <c r="E19" s="20"/>
      <c r="F19" s="21" t="str">
        <f aca="false">IF(OR(B19="",C19="",D19=""),"",B19*(C19+$C$6)/1.01325*273.15/(D19+273.15)/IF(E19="",1,E19))</f>
        <v/>
      </c>
      <c r="G19" s="21" t="str">
        <f aca="false">IF(F19="","",F19*288.15/273.15)</f>
        <v/>
      </c>
      <c r="H19" s="21" t="str">
        <f aca="false">IF(F19="","",F19*288.7056/273.15*0.588578)</f>
        <v/>
      </c>
      <c r="I19" s="21" t="str">
        <f aca="false">IF(B19="","",B19*0.588578)</f>
        <v/>
      </c>
      <c r="J19" s="22"/>
    </row>
    <row r="21" customFormat="false" ht="15" hidden="false" customHeight="true" outlineLevel="0" collapsed="false">
      <c r="A21" s="23" t="s">
        <v>37</v>
      </c>
      <c r="B21" s="23"/>
      <c r="C21" s="23"/>
      <c r="D21" s="23"/>
      <c r="E21" s="23"/>
      <c r="F21" s="23"/>
      <c r="G21" s="23"/>
      <c r="H21" s="23"/>
      <c r="I21" s="23"/>
      <c r="J21" s="23"/>
    </row>
    <row r="23" customFormat="false" ht="15" hidden="false" customHeight="true" outlineLevel="0" collapsed="false">
      <c r="A23" s="24" t="s">
        <v>38</v>
      </c>
      <c r="B23" s="24"/>
      <c r="C23" s="24"/>
      <c r="D23" s="24"/>
      <c r="E23" s="24"/>
      <c r="F23" s="24" t="s">
        <v>39</v>
      </c>
      <c r="G23" s="24"/>
      <c r="H23" s="24"/>
      <c r="I23" s="24"/>
      <c r="J23" s="24"/>
    </row>
    <row r="24" customFormat="false" ht="21.75" hidden="false" customHeight="true" outlineLevel="0" collapsed="false">
      <c r="A24" s="25" t="s">
        <v>40</v>
      </c>
      <c r="B24" s="25"/>
      <c r="C24" s="25"/>
      <c r="D24" s="25"/>
      <c r="E24" s="25"/>
      <c r="F24" s="25" t="s">
        <v>40</v>
      </c>
      <c r="G24" s="25"/>
      <c r="H24" s="25"/>
      <c r="I24" s="25"/>
      <c r="J24" s="25"/>
    </row>
    <row r="25" customFormat="false" ht="21.75" hidden="false" customHeight="true" outlineLevel="0" collapsed="false">
      <c r="A25" s="25" t="s">
        <v>41</v>
      </c>
      <c r="B25" s="25"/>
      <c r="C25" s="25"/>
      <c r="D25" s="25"/>
      <c r="E25" s="25"/>
      <c r="F25" s="25" t="s">
        <v>41</v>
      </c>
      <c r="G25" s="25"/>
      <c r="H25" s="25"/>
      <c r="I25" s="25"/>
      <c r="J25" s="25"/>
    </row>
    <row r="26" customFormat="false" ht="21.75" hidden="false" customHeight="true" outlineLevel="0" collapsed="false">
      <c r="A26" s="25" t="s">
        <v>42</v>
      </c>
      <c r="B26" s="25"/>
      <c r="C26" s="25"/>
      <c r="D26" s="25"/>
      <c r="E26" s="25"/>
      <c r="F26" s="25" t="s">
        <v>42</v>
      </c>
      <c r="G26" s="25"/>
      <c r="H26" s="25"/>
      <c r="I26" s="25"/>
      <c r="J26" s="25"/>
    </row>
  </sheetData>
  <mergeCells count="19">
    <mergeCell ref="A1:J1"/>
    <mergeCell ref="A2:E2"/>
    <mergeCell ref="F2:J2"/>
    <mergeCell ref="A3:J3"/>
    <mergeCell ref="A5:J5"/>
    <mergeCell ref="A6:B6"/>
    <mergeCell ref="C6:E6"/>
    <mergeCell ref="F6:G6"/>
    <mergeCell ref="H6:J6"/>
    <mergeCell ref="A8:J8"/>
    <mergeCell ref="A21:J21"/>
    <mergeCell ref="A23:E23"/>
    <mergeCell ref="F23:J23"/>
    <mergeCell ref="A24:E24"/>
    <mergeCell ref="F24:J24"/>
    <mergeCell ref="A25:E25"/>
    <mergeCell ref="F25:J25"/>
    <mergeCell ref="A26:E26"/>
    <mergeCell ref="F26:J26"/>
  </mergeCells>
  <conditionalFormatting sqref="A1:J33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2026-10-24T11:42:27Z</dcterms:created>
  <dc:creator>instrumentationblog.in</dc:creator>
  <dc:description/>
  <dc:language>en-US</dc:language>
  <cp:lastModifiedBy/>
  <dcterms:modified xsi:type="dcterms:W3CDTF">2026-10-24T11:42:27Z</dcterms:modified>
  <cp:revision>0</cp:revision>
  <dc:subject/>
  <dc:title>Gas Flow Conversion: Actual to Nm³/h, Sm³/h and SCFM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